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855" windowHeight="7170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G11" i="1"/>
  <c r="F11"/>
  <c r="E11"/>
  <c r="H10"/>
  <c r="I10" s="1"/>
  <c r="I9"/>
  <c r="H9"/>
  <c r="H8"/>
  <c r="I8" s="1"/>
  <c r="I7"/>
  <c r="H7"/>
  <c r="I6"/>
  <c r="H6"/>
  <c r="H5"/>
  <c r="H11" s="1"/>
  <c r="I11" l="1"/>
</calcChain>
</file>

<file path=xl/sharedStrings.xml><?xml version="1.0" encoding="utf-8"?>
<sst xmlns="http://schemas.openxmlformats.org/spreadsheetml/2006/main" count="37" uniqueCount="22">
  <si>
    <t>ROYAUME DU MAROC
MINISTERE DE L'INTERIEUR
PROVINCE D'AZILAL
COMMUNE AZILAL</t>
  </si>
  <si>
    <t>ETAT DES EMPRUNTS PAYES
 PENDANT L'ANNEE 2018</t>
  </si>
  <si>
    <t>NATURE
 PROJET</t>
  </si>
  <si>
    <t>N° DU PRÊT/TRANCHE</t>
  </si>
  <si>
    <t>ORIGINE
 DU PRÊT</t>
  </si>
  <si>
    <t xml:space="preserve">DUREE </t>
  </si>
  <si>
    <t>MONTANT 
DU PRÊT</t>
  </si>
  <si>
    <t>ECHENCE ANNUELLE</t>
  </si>
  <si>
    <t>RESTE A PAYE</t>
  </si>
  <si>
    <t>CAPITAL</t>
  </si>
  <si>
    <t>INTERET</t>
  </si>
  <si>
    <t>CONSTRUCTION DE VOIRIE</t>
  </si>
  <si>
    <t>ACR004191MAD(1-AZILAL/05)
 2EME TRANCHE</t>
  </si>
  <si>
    <t>F-E-C RABAT</t>
  </si>
  <si>
    <t>10ANS</t>
  </si>
  <si>
    <t>ACR004191MAD(1-AZILAL/05)
 3EME TRANCHE</t>
  </si>
  <si>
    <t>ACR004191MAD(1-AZILAL/05)
 4EME TRANCHE</t>
  </si>
  <si>
    <t>ACR004191MAD(1-AZILAL/05)
 5EME TRANCHE</t>
  </si>
  <si>
    <t>ACR004191MAD(1-AZILAL/05)
 6EME TRANCHE</t>
  </si>
  <si>
    <t>ACR004191MAD(1-AZILAL/05)
 7EME TRANCHE</t>
  </si>
  <si>
    <t>TOTAL</t>
  </si>
  <si>
    <t>Azilal le  31/12/2018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</si>
</sst>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6">
    <font>
      <sz val="10"/>
      <name val="Arial"/>
    </font>
    <font>
      <sz val="10"/>
      <name val="Arial"/>
      <family val="2"/>
    </font>
    <font>
      <b/>
      <u/>
      <sz val="2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800101</xdr:colOff>
      <xdr:row>13</xdr:row>
      <xdr:rowOff>28575</xdr:rowOff>
    </xdr:from>
    <xdr:to>
      <xdr:col>6</xdr:col>
      <xdr:colOff>638176</xdr:colOff>
      <xdr:row>18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81651" y="5734050"/>
          <a:ext cx="2343150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topLeftCell="B10" workbookViewId="0">
      <selection activeCell="E20" sqref="E20"/>
    </sheetView>
  </sheetViews>
  <sheetFormatPr baseColWidth="10" defaultRowHeight="12.75"/>
  <cols>
    <col min="1" max="1" width="15.7109375" customWidth="1"/>
    <col min="2" max="2" width="28.140625" customWidth="1"/>
    <col min="3" max="3" width="16.42578125" customWidth="1"/>
    <col min="4" max="4" width="11.42578125" customWidth="1"/>
    <col min="5" max="5" width="18.42578125" customWidth="1"/>
    <col min="6" max="6" width="19.140625" customWidth="1"/>
    <col min="7" max="7" width="19.28515625" customWidth="1"/>
    <col min="8" max="8" width="21.7109375" hidden="1" customWidth="1"/>
    <col min="9" max="9" width="16" customWidth="1"/>
  </cols>
  <sheetData>
    <row r="1" spans="1:9" ht="69" customHeight="1">
      <c r="A1" s="14" t="s">
        <v>0</v>
      </c>
      <c r="B1" s="15"/>
      <c r="C1" s="16" t="s">
        <v>1</v>
      </c>
      <c r="D1" s="17"/>
      <c r="E1" s="17"/>
      <c r="F1" s="17"/>
      <c r="G1" s="17"/>
      <c r="H1" s="17"/>
      <c r="I1" s="17"/>
    </row>
    <row r="2" spans="1:9" ht="38.25" customHeight="1">
      <c r="E2" s="1"/>
      <c r="F2" s="1"/>
      <c r="G2" s="1"/>
      <c r="H2" s="1"/>
      <c r="I2" s="1"/>
    </row>
    <row r="3" spans="1:9" ht="23.25" customHeight="1">
      <c r="A3" s="18" t="s">
        <v>2</v>
      </c>
      <c r="B3" s="13" t="s">
        <v>3</v>
      </c>
      <c r="C3" s="18" t="s">
        <v>4</v>
      </c>
      <c r="D3" s="19" t="s">
        <v>5</v>
      </c>
      <c r="E3" s="18" t="s">
        <v>6</v>
      </c>
      <c r="F3" s="13" t="s">
        <v>7</v>
      </c>
      <c r="G3" s="13"/>
      <c r="H3" s="2"/>
      <c r="I3" s="13" t="s">
        <v>8</v>
      </c>
    </row>
    <row r="4" spans="1:9" ht="23.25" customHeight="1">
      <c r="A4" s="13"/>
      <c r="B4" s="13"/>
      <c r="C4" s="13"/>
      <c r="D4" s="20"/>
      <c r="E4" s="13"/>
      <c r="F4" s="2" t="s">
        <v>9</v>
      </c>
      <c r="G4" s="2" t="s">
        <v>10</v>
      </c>
      <c r="H4" s="3"/>
      <c r="I4" s="13"/>
    </row>
    <row r="5" spans="1:9" ht="39.950000000000003" customHeight="1">
      <c r="A5" s="4" t="s">
        <v>11</v>
      </c>
      <c r="B5" s="4" t="s">
        <v>12</v>
      </c>
      <c r="C5" s="5" t="s">
        <v>13</v>
      </c>
      <c r="D5" s="6" t="s">
        <v>14</v>
      </c>
      <c r="E5" s="7">
        <v>5200000</v>
      </c>
      <c r="F5" s="7">
        <v>656355.9</v>
      </c>
      <c r="G5" s="7">
        <v>92586.02</v>
      </c>
      <c r="H5" s="7">
        <f>F5+G5</f>
        <v>748941.92</v>
      </c>
      <c r="I5" s="7">
        <v>748941.92</v>
      </c>
    </row>
    <row r="6" spans="1:9" ht="39.950000000000003" customHeight="1">
      <c r="A6" s="4" t="s">
        <v>11</v>
      </c>
      <c r="B6" s="4" t="s">
        <v>15</v>
      </c>
      <c r="C6" s="5" t="s">
        <v>13</v>
      </c>
      <c r="D6" s="5" t="s">
        <v>14</v>
      </c>
      <c r="E6" s="7">
        <v>2700000</v>
      </c>
      <c r="F6" s="7">
        <v>317227.82</v>
      </c>
      <c r="G6" s="7">
        <v>71645.87</v>
      </c>
      <c r="H6" s="7">
        <f t="shared" ref="H6:H10" si="0">F6+G6</f>
        <v>388873.69</v>
      </c>
      <c r="I6" s="7">
        <f>388873.69*2</f>
        <v>777747.38</v>
      </c>
    </row>
    <row r="7" spans="1:9" ht="39.950000000000003" customHeight="1">
      <c r="A7" s="4" t="s">
        <v>11</v>
      </c>
      <c r="B7" s="4" t="s">
        <v>16</v>
      </c>
      <c r="C7" s="5" t="s">
        <v>13</v>
      </c>
      <c r="D7" s="5" t="s">
        <v>14</v>
      </c>
      <c r="E7" s="7">
        <v>2493000</v>
      </c>
      <c r="F7" s="7">
        <v>298932.5</v>
      </c>
      <c r="G7" s="7">
        <v>63019.72</v>
      </c>
      <c r="H7" s="7">
        <f t="shared" si="0"/>
        <v>361952.22</v>
      </c>
      <c r="I7" s="7">
        <f>361952.22*2</f>
        <v>723904.44</v>
      </c>
    </row>
    <row r="8" spans="1:9" ht="39.950000000000003" customHeight="1">
      <c r="A8" s="4" t="s">
        <v>11</v>
      </c>
      <c r="B8" s="4" t="s">
        <v>17</v>
      </c>
      <c r="C8" s="5" t="s">
        <v>13</v>
      </c>
      <c r="D8" s="5" t="s">
        <v>14</v>
      </c>
      <c r="E8" s="7">
        <v>326000</v>
      </c>
      <c r="F8" s="7">
        <v>34898.07</v>
      </c>
      <c r="G8" s="7">
        <v>12433.03</v>
      </c>
      <c r="H8" s="7">
        <f t="shared" si="0"/>
        <v>47331.1</v>
      </c>
      <c r="I8" s="7">
        <f>H8*4</f>
        <v>189324.4</v>
      </c>
    </row>
    <row r="9" spans="1:9" ht="39.950000000000003" customHeight="1">
      <c r="A9" s="4" t="s">
        <v>11</v>
      </c>
      <c r="B9" s="4" t="s">
        <v>18</v>
      </c>
      <c r="C9" s="5" t="s">
        <v>13</v>
      </c>
      <c r="D9" s="5" t="s">
        <v>14</v>
      </c>
      <c r="E9" s="7">
        <v>1100000</v>
      </c>
      <c r="F9" s="7">
        <v>89211.33</v>
      </c>
      <c r="G9" s="7">
        <v>58654.33</v>
      </c>
      <c r="H9" s="7">
        <f t="shared" si="0"/>
        <v>147865.66</v>
      </c>
      <c r="I9" s="7">
        <f>147865.66*8</f>
        <v>1182925.28</v>
      </c>
    </row>
    <row r="10" spans="1:9" ht="39.950000000000003" customHeight="1">
      <c r="A10" s="4" t="s">
        <v>11</v>
      </c>
      <c r="B10" s="4" t="s">
        <v>19</v>
      </c>
      <c r="C10" s="5" t="s">
        <v>13</v>
      </c>
      <c r="D10" s="5" t="s">
        <v>14</v>
      </c>
      <c r="E10" s="7">
        <v>661000</v>
      </c>
      <c r="F10" s="7">
        <v>50681.07</v>
      </c>
      <c r="G10" s="7">
        <v>46443.519999999997</v>
      </c>
      <c r="H10" s="7">
        <f t="shared" si="0"/>
        <v>97124.59</v>
      </c>
      <c r="I10" s="7">
        <f>H10*9</f>
        <v>874121.30999999994</v>
      </c>
    </row>
    <row r="11" spans="1:9" ht="27" customHeight="1">
      <c r="A11" s="8"/>
      <c r="B11" s="21" t="s">
        <v>20</v>
      </c>
      <c r="C11" s="21"/>
      <c r="D11" s="22"/>
      <c r="E11" s="9">
        <f>SUM(E5:E10)</f>
        <v>12480000</v>
      </c>
      <c r="F11" s="9">
        <f t="shared" ref="F11:I11" si="1">SUM(F5:F10)</f>
        <v>1447306.6900000002</v>
      </c>
      <c r="G11" s="9">
        <f t="shared" si="1"/>
        <v>344782.49000000005</v>
      </c>
      <c r="H11" s="9">
        <f t="shared" si="1"/>
        <v>1792089.1800000002</v>
      </c>
      <c r="I11" s="9">
        <f t="shared" si="1"/>
        <v>4496964.7299999995</v>
      </c>
    </row>
    <row r="12" spans="1:9" s="10" customFormat="1" ht="15"/>
    <row r="13" spans="1:9" s="10" customFormat="1" ht="15">
      <c r="B13" s="11"/>
      <c r="F13" s="11" t="s">
        <v>21</v>
      </c>
    </row>
    <row r="14" spans="1:9" s="10" customFormat="1" ht="15">
      <c r="B14" s="12"/>
      <c r="F14" s="11"/>
    </row>
  </sheetData>
  <mergeCells count="10">
    <mergeCell ref="A1:B1"/>
    <mergeCell ref="C1:I1"/>
    <mergeCell ref="A3:A4"/>
    <mergeCell ref="B3:B4"/>
    <mergeCell ref="C3:C4"/>
    <mergeCell ref="D3:D4"/>
    <mergeCell ref="E3:E4"/>
    <mergeCell ref="F3:G3"/>
    <mergeCell ref="I3:I4"/>
    <mergeCell ref="B11:D11"/>
  </mergeCells>
  <pageMargins left="0.16" right="0.16" top="0.21" bottom="0.32" header="0.18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hmad</dc:creator>
  <cp:lastModifiedBy>hmad</cp:lastModifiedBy>
  <dcterms:created xsi:type="dcterms:W3CDTF">2019-12-18T09:06:29Z</dcterms:created>
  <dcterms:modified xsi:type="dcterms:W3CDTF">2019-12-18T11:04:42Z</dcterms:modified>
</cp:coreProperties>
</file>